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11325" windowHeight="6270" tabRatio="258" activeTab="0"/>
  </bookViews>
  <sheets>
    <sheet name="Arkusz3" sheetId="1" r:id="rId1"/>
    <sheet name="Arkusz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<sst xmlns="http://schemas.openxmlformats.org/spreadsheetml/2006/main" count="305" uniqueCount="229">
  <si>
    <t>Nazwa zadania</t>
  </si>
  <si>
    <t>Wartość kosztorysowa</t>
  </si>
  <si>
    <t xml:space="preserve">Stopa zaawansow-   ania </t>
  </si>
  <si>
    <t>Nakłady planowane w 2001r.</t>
  </si>
  <si>
    <t>ZADANIA INWESTYCYJNE OGÓŁEM</t>
  </si>
  <si>
    <t xml:space="preserve">ROLNICTWO I ŁOWIECTWO </t>
  </si>
  <si>
    <t>Sieć wodociągowa Rybie - Jaworowa II</t>
  </si>
  <si>
    <t>*Rybie:ul.Kasztanowa , Malwy, Białobrzeska, Malinowa, Żytnia, Ceramiczna, Rozwojowa, Piasta oraz Na Skraju</t>
  </si>
  <si>
    <t>Dawidy Bankowe - sieć wodociągowa (Dawidy, Łady, Podolszyn)</t>
  </si>
  <si>
    <t>Puchały - sieć wodociągowa (Puchały, Wypędy, Janki)</t>
  </si>
  <si>
    <t>TRANSPORT I ŁĄCZNOŚĆ</t>
  </si>
  <si>
    <t>Chodniki Jaworowa - Łady</t>
  </si>
  <si>
    <t>* ul. Szkolna, Chrobrego, Mieszka I, Piasta, Mickiewicza, Młynarska</t>
  </si>
  <si>
    <t>* ul. Kwiatowa, Topolowa, Wesoła, Kościuszki, Parkowa, Wschodnia, Lotnicza, Poniatowskiego, Młynarska</t>
  </si>
  <si>
    <t>*ul. Krańcowa, Krzywa, Graniczna, Pastelowa + pompownie</t>
  </si>
  <si>
    <t>*ul. Klonowa, Nadrzeczna, Słoneczna, Cienista, Boczna, Zajączka  + pompownie</t>
  </si>
  <si>
    <t>Projekty kanalizacji sanitarnej z przykanalikami</t>
  </si>
  <si>
    <t>Park miejski</t>
  </si>
  <si>
    <t>GOSPODARKA MIESZKANIOWA</t>
  </si>
  <si>
    <t>OŚWIATA I WYCHOWANIE</t>
  </si>
  <si>
    <t>Projekt i budowa gimnazjum</t>
  </si>
  <si>
    <t>KULTURA FIZYCZNA I SPORT</t>
  </si>
  <si>
    <t>Basen</t>
  </si>
  <si>
    <t>GOSPODARKA KOMUNALNA I OCHRONA ŚRODOWISKA</t>
  </si>
  <si>
    <t>Sieć kanalizacji sanitarnej z przykanalikami Raszyn I - Rybie</t>
  </si>
  <si>
    <t>PROJEKT PLANU DOCHODÓW BUDŻETU GMINY RASZYN NA 2001 ROK</t>
  </si>
  <si>
    <t>Dział</t>
  </si>
  <si>
    <t>Rozdział</t>
  </si>
  <si>
    <t>§</t>
  </si>
  <si>
    <t>Plan 2001</t>
  </si>
  <si>
    <t>Treśc</t>
  </si>
  <si>
    <t>010</t>
  </si>
  <si>
    <t>01010</t>
  </si>
  <si>
    <t>Infrastruktura wodociągowa i sanitarna wsi</t>
  </si>
  <si>
    <t xml:space="preserve">Środki na finansowanie własnych inwestycji wodociągowyh </t>
  </si>
  <si>
    <t>400</t>
  </si>
  <si>
    <t>WYTWARZANIE I ZAOPATRYWANIE W ENERGIĘ ELEKTRYCZNĄ, GAZ I WODĘ</t>
  </si>
  <si>
    <t>40002</t>
  </si>
  <si>
    <t>Dostarczanie wody</t>
  </si>
  <si>
    <t>083</t>
  </si>
  <si>
    <t>Sprzedaż usług</t>
  </si>
  <si>
    <t>092</t>
  </si>
  <si>
    <t>Pozostałe odsetki</t>
  </si>
  <si>
    <t>700</t>
  </si>
  <si>
    <t>70005</t>
  </si>
  <si>
    <t>Gospodarka gruntami i nieruchomościami</t>
  </si>
  <si>
    <t>075</t>
  </si>
  <si>
    <t xml:space="preserve">Dochody z najmu i dzierżawy </t>
  </si>
  <si>
    <t>076</t>
  </si>
  <si>
    <t>Wpływy z tytułu przekształcenia prawa użytkowania wieczystego w prawo własności</t>
  </si>
  <si>
    <t>047</t>
  </si>
  <si>
    <t>Wpływy z opłat za użytkowanie wieczyste nieruchomości</t>
  </si>
  <si>
    <t>Wpływy z usług (czynsze mieszkaniowe)</t>
  </si>
  <si>
    <t>084</t>
  </si>
  <si>
    <t>Wpływy ze sprzedaży składników majątkowych</t>
  </si>
  <si>
    <t>750</t>
  </si>
  <si>
    <t>ADMINISTRACJA PUBLICZNA</t>
  </si>
  <si>
    <t>75011</t>
  </si>
  <si>
    <t>Urzędy wojewódzkie</t>
  </si>
  <si>
    <t>201</t>
  </si>
  <si>
    <t>Dotacje celowe z budżetu państwa na realizację zadań zleconych gminie</t>
  </si>
  <si>
    <t>75020</t>
  </si>
  <si>
    <t>Starostwa powiatowe</t>
  </si>
  <si>
    <t>232</t>
  </si>
  <si>
    <t>Dotacje celowe z powiatu na zadania powierzone przez powiat</t>
  </si>
  <si>
    <t>75023</t>
  </si>
  <si>
    <t>Urząd gminy</t>
  </si>
  <si>
    <t xml:space="preserve">Dochody z  dzierżawy </t>
  </si>
  <si>
    <t>073</t>
  </si>
  <si>
    <t>Sprzedaż składników majątkowych</t>
  </si>
  <si>
    <t>069</t>
  </si>
  <si>
    <t>Wpływy z różnych opłat</t>
  </si>
  <si>
    <t>75095</t>
  </si>
  <si>
    <t>Pozostała działalność</t>
  </si>
  <si>
    <t>048</t>
  </si>
  <si>
    <t>Wpływy z opłat za zezwolenia na sprzedaż alkoholu</t>
  </si>
  <si>
    <t>049</t>
  </si>
  <si>
    <t>Wpływy z innych opłat np.zezwolenia na działalność</t>
  </si>
  <si>
    <t>751</t>
  </si>
  <si>
    <t>URZĘDY NACZELNYCH ORGANÓW WŁADZY PAŃSTWOWEJ, KONTROLI I OCHRONY PRAWA ORAZ SĄDOWNICTWA</t>
  </si>
  <si>
    <t>75101</t>
  </si>
  <si>
    <t xml:space="preserve">Urzędy naczelnych organów władzy państwowej </t>
  </si>
  <si>
    <t>Dotacje celowe z budżetu państwa na realizację zadań zleconych gminie (aktualizacja list wyborczych)</t>
  </si>
  <si>
    <t>756</t>
  </si>
  <si>
    <t>DOCHODY OD OSÓB PRAWNYCH, OD OSÓB FIZYCZNYCH I INNYCH JEDNOSTEK NIE POSIADAJĄCYCH OSOBOWOŚCI PRAWNEJ</t>
  </si>
  <si>
    <t>75601</t>
  </si>
  <si>
    <t>Wpływy z podatku dochodowego od osób fizycznych (wpływy z karty podatkowej)</t>
  </si>
  <si>
    <t>035</t>
  </si>
  <si>
    <t>Podatek od działalności gospodarczej osób fizycznych opłacony w formie karty podatkowej</t>
  </si>
  <si>
    <t>75615</t>
  </si>
  <si>
    <t>031</t>
  </si>
  <si>
    <t>Podatek od nieruchomości</t>
  </si>
  <si>
    <t>032</t>
  </si>
  <si>
    <t>Podatek rolny</t>
  </si>
  <si>
    <t>033</t>
  </si>
  <si>
    <t>Podatek leśny</t>
  </si>
  <si>
    <t>034</t>
  </si>
  <si>
    <t>Podatek od środków transportowych</t>
  </si>
  <si>
    <t>050</t>
  </si>
  <si>
    <t>Podatek od czynności cywilno-prawnych</t>
  </si>
  <si>
    <t>091</t>
  </si>
  <si>
    <t>Odsetki od nieterminowych wpłat z tytułu podatków i opłat</t>
  </si>
  <si>
    <t>75616</t>
  </si>
  <si>
    <t>036</t>
  </si>
  <si>
    <t>Podatek od spadków i darowizn</t>
  </si>
  <si>
    <t>037</t>
  </si>
  <si>
    <t>Podatek od posiadania psów</t>
  </si>
  <si>
    <t>045</t>
  </si>
  <si>
    <t>Wpływy z opłaty administracyjnej za czyności urzędowe</t>
  </si>
  <si>
    <t>056</t>
  </si>
  <si>
    <t>Zaległości z podatków zniesionych (podatek od środków transportowych od samochodów osobowych)</t>
  </si>
  <si>
    <t>75618</t>
  </si>
  <si>
    <t>Wpływy z opłaty skarbowej</t>
  </si>
  <si>
    <t>041</t>
  </si>
  <si>
    <t>75621</t>
  </si>
  <si>
    <t xml:space="preserve">Udziały gmin w podatkach stanowiących dochód budżetu państwa </t>
  </si>
  <si>
    <t>001</t>
  </si>
  <si>
    <t>Podatek dochodowy od osób fizycznych</t>
  </si>
  <si>
    <t>002</t>
  </si>
  <si>
    <t>Podatek dochodowy od osób prawnych</t>
  </si>
  <si>
    <t>758</t>
  </si>
  <si>
    <t xml:space="preserve">RÓŻNE ROZLICZENIA </t>
  </si>
  <si>
    <t>75801</t>
  </si>
  <si>
    <t>Część oświatowa subwencji ogólnej</t>
  </si>
  <si>
    <t>292</t>
  </si>
  <si>
    <t>Subwencje ogólne z budżetu państwa</t>
  </si>
  <si>
    <t>75802</t>
  </si>
  <si>
    <t>Część podstawowa subwencji ogólnej dla gmin</t>
  </si>
  <si>
    <t>75805</t>
  </si>
  <si>
    <t>Część rekompensująca subwencji ogólnej dla gmin</t>
  </si>
  <si>
    <t>75814</t>
  </si>
  <si>
    <t>Różne rozliczenia finansowe</t>
  </si>
  <si>
    <t>097</t>
  </si>
  <si>
    <t>Wpływy z różnych dochodów</t>
  </si>
  <si>
    <t>801</t>
  </si>
  <si>
    <t>80104</t>
  </si>
  <si>
    <t>Oddziały klas "0"</t>
  </si>
  <si>
    <t>853</t>
  </si>
  <si>
    <t>OPIEKA SPOŁECZNA</t>
  </si>
  <si>
    <t>85314</t>
  </si>
  <si>
    <t>Zasiłki i pomoc w naturze oraz składki na ubezpieczenia społeczne i zdrowotne</t>
  </si>
  <si>
    <t>Dotacje celowe na zadania zlecone</t>
  </si>
  <si>
    <t>85315</t>
  </si>
  <si>
    <t>Dodatki mieszkaniowe</t>
  </si>
  <si>
    <t>203</t>
  </si>
  <si>
    <t>Dotacje na zadania własne</t>
  </si>
  <si>
    <t>85316</t>
  </si>
  <si>
    <t>Zasiłki rodzinne, pielęgnacyjne i wychowawcze</t>
  </si>
  <si>
    <t>85319</t>
  </si>
  <si>
    <t>Ośrodki pomocy społecznej</t>
  </si>
  <si>
    <t>Dotacje na zadania zlecone</t>
  </si>
  <si>
    <t>85395</t>
  </si>
  <si>
    <t>854</t>
  </si>
  <si>
    <t>EDUKACYJNA OPIEKA WYCHOWAWCZA</t>
  </si>
  <si>
    <t>85404</t>
  </si>
  <si>
    <t>Przedszkola (bez klas "0")</t>
  </si>
  <si>
    <t xml:space="preserve">Wpływy z usług </t>
  </si>
  <si>
    <t>85412</t>
  </si>
  <si>
    <t>Kolonie i obozy</t>
  </si>
  <si>
    <t>Wpływy z usług</t>
  </si>
  <si>
    <t>900</t>
  </si>
  <si>
    <t>90001</t>
  </si>
  <si>
    <t>Gospodarka ściekowa i ochrona wód</t>
  </si>
  <si>
    <t>626</t>
  </si>
  <si>
    <t>629</t>
  </si>
  <si>
    <t>Środki na dofinansowanie kanalizacji (udział mieszkańców)</t>
  </si>
  <si>
    <t>90015</t>
  </si>
  <si>
    <t>Oświetlenie ulic, placów i dróg</t>
  </si>
  <si>
    <t>926</t>
  </si>
  <si>
    <t>92601</t>
  </si>
  <si>
    <t>Obiekty sportowe</t>
  </si>
  <si>
    <t>096</t>
  </si>
  <si>
    <t>Darowizna z GEANT na budowę basenu</t>
  </si>
  <si>
    <t>OGÓŁEM</t>
  </si>
  <si>
    <t>4300</t>
  </si>
  <si>
    <t>Kolektor ul.Raszyńska  - Warszawska</t>
  </si>
  <si>
    <t>Lp.</t>
  </si>
  <si>
    <t>I.</t>
  </si>
  <si>
    <t>2.</t>
  </si>
  <si>
    <t>1.</t>
  </si>
  <si>
    <t>3.</t>
  </si>
  <si>
    <t>4.</t>
  </si>
  <si>
    <t>II</t>
  </si>
  <si>
    <t>III</t>
  </si>
  <si>
    <t>5.</t>
  </si>
  <si>
    <t>IV</t>
  </si>
  <si>
    <t>V</t>
  </si>
  <si>
    <t>VI</t>
  </si>
  <si>
    <t>nowe</t>
  </si>
  <si>
    <t xml:space="preserve">ADMINISTRACJA </t>
  </si>
  <si>
    <t>Zakup sprzętu</t>
  </si>
  <si>
    <t>*ul. Szkolna, Rynek, Wołodyjowskiego, Nauczycielska, Czerwonego Kapturka, Spóldzielcza, Bema, Wybickiego (termin zakończenia 30.12.2000)</t>
  </si>
  <si>
    <t>*Jaworowa</t>
  </si>
  <si>
    <t>*Raszyn-Rybie:Rubinowa, Poprzeczna, Makowa, Bratkowa, Łączna, Pruszkowska</t>
  </si>
  <si>
    <t>Sieć kanalizacji sanitarnej z przykanalikami    Raszyn II</t>
  </si>
  <si>
    <t>*ul Godebskiego, cz.I, Kościelna, Al.Krakowska, Wodna, Ogrodowa, Dobra, Łączna, Wysoka, Niska, Wiosenna + przepompownie</t>
  </si>
  <si>
    <t>6.</t>
  </si>
  <si>
    <t xml:space="preserve">Oświetlenie uliczne </t>
  </si>
  <si>
    <t>Słomin sieć wodociągowa (Słomin, Sękocin, Laszczki)</t>
  </si>
  <si>
    <t>Załącznik Nr 3 do Projektu Uchwały Budżetowej</t>
  </si>
  <si>
    <t>Rady Gminy Raszyn na rok 2001</t>
  </si>
  <si>
    <t>Sportowa - Stadionowa</t>
  </si>
  <si>
    <t>*ul Godebskiego c.d.</t>
  </si>
  <si>
    <t>Załącznik Nr 1 do Projektu Uchwały Budżetowej</t>
  </si>
  <si>
    <t>Rady Gminy Raszyn na 2001 rok</t>
  </si>
  <si>
    <t>Wpływy z usług (dostawa wody)</t>
  </si>
  <si>
    <t>Wpływy z podatku rolnego, podatku leśnego, podatku od czynności cywilno-prawnych oraz podatków i opłat lokalnych od osób prawnych i innych jednostek organizacyjnych</t>
  </si>
  <si>
    <t>Wpływy z podatku rolnego, podatku leśnego, podatku od spadków i darowizn, czynności cywilno-prawnych oraz podatków i opłat lokalnych od osób fizycznych</t>
  </si>
  <si>
    <t xml:space="preserve">Dotacje z funduszy celowych (z Gminnego Funduszu Ochrony Środowiska i Gospodarki Wodnej) na dofinansowanie kosztów budowy kanalizacji sanitarnej </t>
  </si>
  <si>
    <t>6050</t>
  </si>
  <si>
    <t xml:space="preserve">  </t>
  </si>
  <si>
    <t>Plan przed zmianą</t>
  </si>
  <si>
    <t xml:space="preserve">Zmniejsze-                 nie </t>
  </si>
  <si>
    <t>Zwiększe-nie</t>
  </si>
  <si>
    <t>Plan po zmianie</t>
  </si>
  <si>
    <t xml:space="preserve"> </t>
  </si>
  <si>
    <t>700,</t>
  </si>
  <si>
    <t>Zakupy inwestycyjne jednostek budżetowych (zgodnie z zał. Nr 2)</t>
  </si>
  <si>
    <t>Zakup pozostałych usług (zwiększenie dot. zakupu tablic informacyjnych dla sołtysów)</t>
  </si>
  <si>
    <t>Treść</t>
  </si>
  <si>
    <t>6052</t>
  </si>
  <si>
    <t>Wydatki inwestycyjne jednostek budżetowych (zgodnie z zał. Nr 2)</t>
  </si>
  <si>
    <t>Urząd Gminy</t>
  </si>
  <si>
    <t>4040</t>
  </si>
  <si>
    <t>Dodatkowe wynagrodzenieroczne</t>
  </si>
  <si>
    <t>4580</t>
  </si>
  <si>
    <t>Wydatki inwestycyjne jednostek budżetowych współfinansowane ze środków SAPARD (zgodnie z zał. nr 2)</t>
  </si>
  <si>
    <t>Załącznik Nr 1 do Uchwały Nr XIV/70/03</t>
  </si>
  <si>
    <t xml:space="preserve"> Rady Gminy Raszyn z dnia 03 lipca 2003r.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</si>
</sst>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i/>
      <u val="single"/>
      <sz val="10"/>
      <name val="Arial CE"/>
      <family val="2"/>
    </font>
    <font>
      <b/>
      <i/>
      <sz val="14"/>
      <color indexed="10"/>
      <name val="Arial CE"/>
      <family val="0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49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wrapText="1"/>
    </xf>
    <xf numFmtId="49" fontId="0" fillId="0" borderId="3" xfId="0" applyNumberForma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wrapText="1"/>
    </xf>
    <xf numFmtId="49" fontId="0" fillId="0" borderId="4" xfId="0" applyNumberFormat="1" applyBorder="1" applyAlignment="1">
      <alignment horizontal="center" vertical="top"/>
    </xf>
    <xf numFmtId="3" fontId="0" fillId="0" borderId="4" xfId="0" applyNumberFormat="1" applyBorder="1" applyAlignment="1">
      <alignment vertical="top"/>
    </xf>
    <xf numFmtId="0" fontId="0" fillId="0" borderId="4" xfId="0" applyBorder="1" applyAlignment="1">
      <alignment wrapText="1"/>
    </xf>
    <xf numFmtId="3" fontId="0" fillId="0" borderId="3" xfId="0" applyNumberFormat="1" applyBorder="1" applyAlignment="1">
      <alignment vertical="top"/>
    </xf>
    <xf numFmtId="0" fontId="0" fillId="0" borderId="3" xfId="0" applyBorder="1" applyAlignment="1">
      <alignment wrapText="1"/>
    </xf>
    <xf numFmtId="3" fontId="0" fillId="0" borderId="3" xfId="0" applyNumberFormat="1" applyFont="1" applyBorder="1" applyAlignment="1">
      <alignment vertical="top"/>
    </xf>
    <xf numFmtId="49" fontId="0" fillId="0" borderId="2" xfId="0" applyNumberFormat="1" applyBorder="1" applyAlignment="1">
      <alignment horizontal="center" vertical="top"/>
    </xf>
    <xf numFmtId="3" fontId="0" fillId="0" borderId="2" xfId="0" applyNumberFormat="1" applyBorder="1" applyAlignment="1">
      <alignment vertical="top"/>
    </xf>
    <xf numFmtId="0" fontId="0" fillId="0" borderId="2" xfId="0" applyBorder="1" applyAlignment="1">
      <alignment wrapText="1"/>
    </xf>
    <xf numFmtId="0" fontId="0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49" fontId="0" fillId="0" borderId="5" xfId="0" applyNumberFormat="1" applyBorder="1" applyAlignment="1">
      <alignment horizontal="center" vertical="top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3" fontId="4" fillId="0" borderId="2" xfId="0" applyNumberFormat="1" applyFont="1" applyBorder="1" applyAlignment="1">
      <alignment/>
    </xf>
    <xf numFmtId="49" fontId="0" fillId="0" borderId="0" xfId="0" applyNumberFormat="1" applyAlignment="1">
      <alignment horizontal="center" vertical="top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0" fillId="0" borderId="4" xfId="0" applyNumberFormat="1" applyFont="1" applyBorder="1" applyAlignment="1">
      <alignment horizontal="center" vertical="top"/>
    </xf>
    <xf numFmtId="3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wrapText="1"/>
    </xf>
    <xf numFmtId="3" fontId="4" fillId="0" borderId="3" xfId="0" applyNumberFormat="1" applyFont="1" applyBorder="1" applyAlignment="1">
      <alignment vertical="top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3" fontId="2" fillId="0" borderId="2" xfId="0" applyNumberFormat="1" applyFont="1" applyBorder="1" applyAlignment="1">
      <alignment vertical="top"/>
    </xf>
    <xf numFmtId="9" fontId="2" fillId="0" borderId="2" xfId="0" applyNumberFormat="1" applyFont="1" applyBorder="1" applyAlignment="1">
      <alignment vertical="top"/>
    </xf>
    <xf numFmtId="3" fontId="6" fillId="0" borderId="2" xfId="0" applyNumberFormat="1" applyFont="1" applyBorder="1" applyAlignment="1">
      <alignment vertical="top"/>
    </xf>
    <xf numFmtId="9" fontId="0" fillId="0" borderId="3" xfId="0" applyNumberFormat="1" applyBorder="1" applyAlignment="1">
      <alignment vertical="top"/>
    </xf>
    <xf numFmtId="9" fontId="0" fillId="0" borderId="4" xfId="0" applyNumberFormat="1" applyBorder="1" applyAlignment="1">
      <alignment vertical="top"/>
    </xf>
    <xf numFmtId="9" fontId="0" fillId="0" borderId="2" xfId="0" applyNumberFormat="1" applyBorder="1" applyAlignment="1">
      <alignment vertical="top"/>
    </xf>
    <xf numFmtId="9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9" fontId="5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0" fillId="0" borderId="0" xfId="0" applyAlignment="1">
      <alignment horizontal="right"/>
    </xf>
    <xf numFmtId="9" fontId="5" fillId="0" borderId="3" xfId="0" applyNumberFormat="1" applyFont="1" applyBorder="1" applyAlignment="1">
      <alignment horizontal="right" vertical="top"/>
    </xf>
    <xf numFmtId="9" fontId="0" fillId="0" borderId="3" xfId="0" applyNumberFormat="1" applyBorder="1" applyAlignment="1">
      <alignment horizontal="right" vertical="top"/>
    </xf>
    <xf numFmtId="0" fontId="5" fillId="0" borderId="0" xfId="0" applyFont="1" applyAlignment="1">
      <alignment/>
    </xf>
    <xf numFmtId="0" fontId="0" fillId="0" borderId="4" xfId="0" applyBorder="1" applyAlignment="1">
      <alignment vertical="top"/>
    </xf>
    <xf numFmtId="49" fontId="5" fillId="0" borderId="3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Border="1" applyAlignment="1">
      <alignment vertical="top"/>
    </xf>
    <xf numFmtId="49" fontId="4" fillId="0" borderId="2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wrapText="1"/>
    </xf>
    <xf numFmtId="49" fontId="8" fillId="0" borderId="3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vertical="top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5.875" style="0" customWidth="1"/>
    <col min="2" max="2" width="8.875" style="0" customWidth="1"/>
    <col min="3" max="3" width="5.625" style="0" customWidth="1"/>
    <col min="4" max="6" width="10.375" style="0" customWidth="1"/>
    <col min="7" max="7" width="11.625" style="0" customWidth="1"/>
    <col min="8" max="8" width="33.625" style="0" customWidth="1"/>
  </cols>
  <sheetData>
    <row r="1" spans="1:9" ht="12.75" customHeight="1">
      <c r="A1" s="82"/>
      <c r="B1" s="82"/>
      <c r="C1" s="82"/>
      <c r="D1" s="82"/>
      <c r="E1" s="82"/>
      <c r="F1" s="85" t="s">
        <v>215</v>
      </c>
      <c r="G1" s="96" t="s">
        <v>227</v>
      </c>
      <c r="H1" s="96"/>
      <c r="I1" s="85"/>
    </row>
    <row r="2" spans="1:9" ht="12.75" customHeight="1">
      <c r="A2" s="83"/>
      <c r="B2" s="83"/>
      <c r="C2" s="83"/>
      <c r="D2" s="83"/>
      <c r="E2" s="83"/>
      <c r="F2" s="86"/>
      <c r="G2" s="97" t="s">
        <v>228</v>
      </c>
      <c r="H2" s="97"/>
      <c r="I2" s="86"/>
    </row>
    <row r="3" spans="1:7" ht="12.75" customHeight="1">
      <c r="A3" s="81"/>
      <c r="B3" s="81"/>
      <c r="C3" s="81"/>
      <c r="D3" s="81"/>
      <c r="E3" s="81"/>
      <c r="F3" s="81"/>
      <c r="G3" s="81"/>
    </row>
    <row r="4" spans="1:7" ht="11.25" customHeight="1">
      <c r="A4" s="98" t="s">
        <v>215</v>
      </c>
      <c r="B4" s="98"/>
      <c r="C4" s="98"/>
      <c r="D4" s="98"/>
      <c r="E4" s="98"/>
      <c r="F4" s="98"/>
      <c r="G4" s="98"/>
    </row>
    <row r="5" spans="1:10" ht="38.25">
      <c r="A5" s="88" t="s">
        <v>26</v>
      </c>
      <c r="B5" s="88" t="s">
        <v>27</v>
      </c>
      <c r="C5" s="88" t="s">
        <v>28</v>
      </c>
      <c r="D5" s="87" t="s">
        <v>211</v>
      </c>
      <c r="E5" s="87" t="s">
        <v>212</v>
      </c>
      <c r="F5" s="87" t="s">
        <v>213</v>
      </c>
      <c r="G5" s="87" t="s">
        <v>214</v>
      </c>
      <c r="H5" s="89" t="s">
        <v>219</v>
      </c>
      <c r="I5" t="s">
        <v>215</v>
      </c>
      <c r="J5" s="2"/>
    </row>
    <row r="6" spans="1:8" s="75" customFormat="1" ht="12.75">
      <c r="A6" s="77" t="s">
        <v>216</v>
      </c>
      <c r="B6" s="77"/>
      <c r="C6" s="77"/>
      <c r="D6" s="78">
        <v>2172000</v>
      </c>
      <c r="E6" s="79">
        <f>SUM(E7)</f>
        <v>0</v>
      </c>
      <c r="F6" s="79">
        <f>SUM(F7)</f>
        <v>465000</v>
      </c>
      <c r="G6" s="79">
        <f aca="true" t="shared" si="0" ref="G6:G19">SUM(D6-E6+F6)</f>
        <v>2637000</v>
      </c>
      <c r="H6" s="80" t="s">
        <v>18</v>
      </c>
    </row>
    <row r="7" spans="1:8" s="68" customFormat="1" ht="25.5">
      <c r="A7" s="94"/>
      <c r="B7" s="14" t="s">
        <v>44</v>
      </c>
      <c r="C7" s="14"/>
      <c r="D7" s="44">
        <v>1736000</v>
      </c>
      <c r="E7" s="15">
        <f>SUM(E8)</f>
        <v>0</v>
      </c>
      <c r="F7" s="15">
        <f>SUM(F8)</f>
        <v>465000</v>
      </c>
      <c r="G7" s="15">
        <f t="shared" si="0"/>
        <v>2201000</v>
      </c>
      <c r="H7" s="16" t="s">
        <v>45</v>
      </c>
    </row>
    <row r="8" spans="1:8" ht="25.5">
      <c r="A8" s="17"/>
      <c r="B8" s="69"/>
      <c r="C8" s="61">
        <v>6060</v>
      </c>
      <c r="D8" s="43">
        <v>1500000</v>
      </c>
      <c r="E8" s="18"/>
      <c r="F8" s="18">
        <v>465000</v>
      </c>
      <c r="G8" s="18">
        <f t="shared" si="0"/>
        <v>1965000</v>
      </c>
      <c r="H8" s="19" t="s">
        <v>217</v>
      </c>
    </row>
    <row r="9" spans="1:8" s="75" customFormat="1" ht="13.5" customHeight="1">
      <c r="A9" s="77" t="s">
        <v>55</v>
      </c>
      <c r="B9" s="77"/>
      <c r="C9" s="77"/>
      <c r="D9" s="78">
        <v>6829228</v>
      </c>
      <c r="E9" s="79">
        <f>SUM(E10)</f>
        <v>0</v>
      </c>
      <c r="F9" s="79">
        <f>SUM(F10)</f>
        <v>16337</v>
      </c>
      <c r="G9" s="79">
        <f t="shared" si="0"/>
        <v>6845565</v>
      </c>
      <c r="H9" s="80" t="s">
        <v>56</v>
      </c>
    </row>
    <row r="10" spans="1:8" s="68" customFormat="1" ht="12.75">
      <c r="A10" s="14"/>
      <c r="B10" s="14" t="s">
        <v>72</v>
      </c>
      <c r="C10" s="14"/>
      <c r="D10" s="44">
        <v>256203</v>
      </c>
      <c r="E10" s="15">
        <f>SUM(E11)</f>
        <v>0</v>
      </c>
      <c r="F10" s="15">
        <f>SUM(F11)</f>
        <v>16337</v>
      </c>
      <c r="G10" s="15">
        <f t="shared" si="0"/>
        <v>272540</v>
      </c>
      <c r="H10" s="16" t="s">
        <v>73</v>
      </c>
    </row>
    <row r="11" spans="1:8" s="75" customFormat="1" ht="38.25">
      <c r="A11" s="17"/>
      <c r="B11" s="17"/>
      <c r="C11" s="38" t="s">
        <v>174</v>
      </c>
      <c r="D11" s="43">
        <v>2000</v>
      </c>
      <c r="E11" s="39"/>
      <c r="F11" s="39">
        <v>16337</v>
      </c>
      <c r="G11" s="18">
        <f t="shared" si="0"/>
        <v>18337</v>
      </c>
      <c r="H11" s="40" t="s">
        <v>218</v>
      </c>
    </row>
    <row r="12" spans="1:8" s="75" customFormat="1" ht="12.75">
      <c r="A12" s="13"/>
      <c r="B12" s="70" t="s">
        <v>65</v>
      </c>
      <c r="C12" s="27"/>
      <c r="D12" s="44">
        <v>6020000</v>
      </c>
      <c r="E12" s="15">
        <v>29</v>
      </c>
      <c r="F12" s="15">
        <v>29</v>
      </c>
      <c r="G12" s="15">
        <v>6020000</v>
      </c>
      <c r="H12" s="16" t="s">
        <v>222</v>
      </c>
    </row>
    <row r="13" spans="1:8" s="75" customFormat="1" ht="12.75">
      <c r="A13" s="13"/>
      <c r="B13" s="13"/>
      <c r="C13" s="27" t="s">
        <v>223</v>
      </c>
      <c r="D13" s="42">
        <v>200000</v>
      </c>
      <c r="E13" s="22">
        <v>29</v>
      </c>
      <c r="F13" s="22"/>
      <c r="G13" s="20">
        <v>199971</v>
      </c>
      <c r="H13" s="26" t="s">
        <v>224</v>
      </c>
    </row>
    <row r="14" spans="1:8" s="75" customFormat="1" ht="12.75">
      <c r="A14" s="13"/>
      <c r="B14" s="13"/>
      <c r="C14" s="27" t="s">
        <v>225</v>
      </c>
      <c r="D14" s="42"/>
      <c r="E14" s="22"/>
      <c r="F14" s="22">
        <v>29</v>
      </c>
      <c r="G14" s="20">
        <v>29</v>
      </c>
      <c r="H14" s="26" t="s">
        <v>42</v>
      </c>
    </row>
    <row r="15" spans="1:8" s="75" customFormat="1" ht="25.5">
      <c r="A15" s="77" t="s">
        <v>160</v>
      </c>
      <c r="B15" s="77"/>
      <c r="C15" s="77"/>
      <c r="D15" s="78">
        <v>12422898</v>
      </c>
      <c r="E15" s="79">
        <f>SUM(E16)</f>
        <v>2512268</v>
      </c>
      <c r="F15" s="79">
        <f>SUM(F16)</f>
        <v>1712268</v>
      </c>
      <c r="G15" s="79">
        <f t="shared" si="0"/>
        <v>11622898</v>
      </c>
      <c r="H15" s="80" t="s">
        <v>23</v>
      </c>
    </row>
    <row r="16" spans="1:8" s="74" customFormat="1" ht="12.75">
      <c r="A16" s="70"/>
      <c r="B16" s="70" t="s">
        <v>161</v>
      </c>
      <c r="C16" s="70"/>
      <c r="D16" s="71">
        <v>10309398</v>
      </c>
      <c r="E16" s="72">
        <f>SUM(E17:E18)</f>
        <v>2512268</v>
      </c>
      <c r="F16" s="72">
        <f>SUM(F17:F18)</f>
        <v>1712268</v>
      </c>
      <c r="G16" s="72">
        <f t="shared" si="0"/>
        <v>9509398</v>
      </c>
      <c r="H16" s="73" t="s">
        <v>162</v>
      </c>
    </row>
    <row r="17" spans="1:8" ht="25.5">
      <c r="A17" s="13"/>
      <c r="B17" s="13"/>
      <c r="C17" s="13" t="s">
        <v>209</v>
      </c>
      <c r="D17" s="42">
        <v>9490000</v>
      </c>
      <c r="E17" s="20">
        <v>2512268</v>
      </c>
      <c r="F17" s="20"/>
      <c r="G17" s="20">
        <f t="shared" si="0"/>
        <v>6977732</v>
      </c>
      <c r="H17" s="21" t="s">
        <v>221</v>
      </c>
    </row>
    <row r="18" spans="1:8" ht="39" customHeight="1">
      <c r="A18" s="17"/>
      <c r="B18" s="17"/>
      <c r="C18" s="17" t="s">
        <v>220</v>
      </c>
      <c r="D18" s="43">
        <v>0</v>
      </c>
      <c r="E18" s="18"/>
      <c r="F18" s="18">
        <v>1712268</v>
      </c>
      <c r="G18" s="18">
        <f t="shared" si="0"/>
        <v>1712268</v>
      </c>
      <c r="H18" s="40" t="s">
        <v>226</v>
      </c>
    </row>
    <row r="19" spans="1:8" s="75" customFormat="1" ht="12.75">
      <c r="A19" s="90"/>
      <c r="B19" s="90"/>
      <c r="C19" s="91"/>
      <c r="D19" s="92">
        <v>51325105</v>
      </c>
      <c r="E19" s="92">
        <v>2512297</v>
      </c>
      <c r="F19" s="92">
        <v>2193634</v>
      </c>
      <c r="G19" s="95">
        <f t="shared" si="0"/>
        <v>51006442</v>
      </c>
      <c r="H19" s="93" t="s">
        <v>173</v>
      </c>
    </row>
    <row r="20" spans="4:8" ht="12.75">
      <c r="D20" s="65"/>
      <c r="E20" s="65"/>
      <c r="F20" s="65"/>
      <c r="H20" s="84"/>
    </row>
    <row r="21" spans="4:8" ht="12.75">
      <c r="D21" s="76"/>
      <c r="E21" s="76"/>
      <c r="F21" s="76"/>
      <c r="G21" t="s">
        <v>210</v>
      </c>
      <c r="H21" s="84"/>
    </row>
    <row r="22" spans="4:8" ht="12.75">
      <c r="D22" s="2"/>
      <c r="E22" s="2"/>
      <c r="H22" s="84"/>
    </row>
    <row r="23" ht="12.75">
      <c r="D23" s="2"/>
    </row>
  </sheetData>
  <mergeCells count="3">
    <mergeCell ref="G1:H1"/>
    <mergeCell ref="G2:H2"/>
    <mergeCell ref="A4:G4"/>
  </mergeCells>
  <printOptions horizontalCentered="1"/>
  <pageMargins left="0.3937007874015748" right="0.3937007874015748" top="0.9055118110236221" bottom="0.984251968503937" header="0.9055118110236221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07"/>
  <sheetViews>
    <sheetView workbookViewId="0" topLeftCell="A1">
      <selection activeCell="E107" sqref="A1:E107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.75390625" style="0" customWidth="1"/>
    <col min="4" max="4" width="13.625" style="0" customWidth="1"/>
    <col min="5" max="5" width="49.25390625" style="0" customWidth="1"/>
  </cols>
  <sheetData>
    <row r="2" ht="12.75">
      <c r="E2" s="65" t="s">
        <v>203</v>
      </c>
    </row>
    <row r="3" ht="12.75">
      <c r="E3" s="65" t="s">
        <v>204</v>
      </c>
    </row>
    <row r="5" spans="1:5" ht="12.75">
      <c r="A5" s="99" t="s">
        <v>25</v>
      </c>
      <c r="B5" s="99"/>
      <c r="C5" s="99"/>
      <c r="D5" s="99"/>
      <c r="E5" s="99"/>
    </row>
    <row r="7" spans="1:5" ht="12.75">
      <c r="A7" s="7" t="s">
        <v>26</v>
      </c>
      <c r="B7" s="7" t="s">
        <v>27</v>
      </c>
      <c r="C7" s="7" t="s">
        <v>28</v>
      </c>
      <c r="D7" s="8" t="s">
        <v>29</v>
      </c>
      <c r="E7" s="9" t="s">
        <v>30</v>
      </c>
    </row>
    <row r="8" spans="1:5" ht="12.75">
      <c r="A8" s="10" t="s">
        <v>31</v>
      </c>
      <c r="B8" s="10"/>
      <c r="C8" s="10"/>
      <c r="D8" s="11">
        <f>SUM(D9)</f>
        <v>300000</v>
      </c>
      <c r="E8" s="12" t="s">
        <v>5</v>
      </c>
    </row>
    <row r="9" spans="1:5" ht="12.75">
      <c r="A9" s="13"/>
      <c r="B9" s="14" t="s">
        <v>32</v>
      </c>
      <c r="C9" s="14"/>
      <c r="D9" s="15">
        <v>300000</v>
      </c>
      <c r="E9" s="16" t="s">
        <v>33</v>
      </c>
    </row>
    <row r="10" spans="1:5" ht="25.5">
      <c r="A10" s="17"/>
      <c r="B10" s="17"/>
      <c r="C10" s="17">
        <v>629</v>
      </c>
      <c r="D10" s="18">
        <v>300000</v>
      </c>
      <c r="E10" s="19" t="s">
        <v>34</v>
      </c>
    </row>
    <row r="11" spans="1:5" ht="25.5">
      <c r="A11" s="10" t="s">
        <v>35</v>
      </c>
      <c r="B11" s="10"/>
      <c r="C11" s="10"/>
      <c r="D11" s="11">
        <v>725000</v>
      </c>
      <c r="E11" s="12" t="s">
        <v>36</v>
      </c>
    </row>
    <row r="12" spans="1:5" ht="12.75">
      <c r="A12" s="13"/>
      <c r="B12" s="14" t="s">
        <v>37</v>
      </c>
      <c r="C12" s="14"/>
      <c r="D12" s="15">
        <v>725000</v>
      </c>
      <c r="E12" s="16" t="s">
        <v>38</v>
      </c>
    </row>
    <row r="13" spans="1:5" ht="12.75">
      <c r="A13" s="13"/>
      <c r="B13" s="13"/>
      <c r="C13" s="13" t="s">
        <v>39</v>
      </c>
      <c r="D13" s="20">
        <v>700000</v>
      </c>
      <c r="E13" s="21" t="s">
        <v>205</v>
      </c>
    </row>
    <row r="14" spans="1:5" ht="12.75">
      <c r="A14" s="17"/>
      <c r="B14" s="17"/>
      <c r="C14" s="17" t="s">
        <v>41</v>
      </c>
      <c r="D14" s="18">
        <v>25000</v>
      </c>
      <c r="E14" s="19" t="s">
        <v>42</v>
      </c>
    </row>
    <row r="15" spans="1:5" ht="12.75">
      <c r="A15" s="10" t="s">
        <v>43</v>
      </c>
      <c r="B15" s="10"/>
      <c r="C15" s="10"/>
      <c r="D15" s="11">
        <v>1100000</v>
      </c>
      <c r="E15" s="12" t="s">
        <v>18</v>
      </c>
    </row>
    <row r="16" spans="1:5" ht="12.75">
      <c r="A16" s="13"/>
      <c r="B16" s="14" t="s">
        <v>44</v>
      </c>
      <c r="C16" s="14"/>
      <c r="D16" s="15">
        <v>1100000</v>
      </c>
      <c r="E16" s="16" t="s">
        <v>45</v>
      </c>
    </row>
    <row r="17" spans="1:5" ht="12.75">
      <c r="A17" s="13"/>
      <c r="B17" s="13"/>
      <c r="C17" s="13" t="s">
        <v>46</v>
      </c>
      <c r="D17" s="20">
        <v>280000</v>
      </c>
      <c r="E17" s="21" t="s">
        <v>47</v>
      </c>
    </row>
    <row r="18" spans="1:5" ht="25.5">
      <c r="A18" s="13"/>
      <c r="B18" s="13"/>
      <c r="C18" s="13" t="s">
        <v>48</v>
      </c>
      <c r="D18" s="20">
        <v>10000</v>
      </c>
      <c r="E18" s="21" t="s">
        <v>49</v>
      </c>
    </row>
    <row r="19" spans="1:5" ht="25.5">
      <c r="A19" s="13"/>
      <c r="B19" s="13"/>
      <c r="C19" s="13" t="s">
        <v>50</v>
      </c>
      <c r="D19" s="20">
        <v>220000</v>
      </c>
      <c r="E19" s="21" t="s">
        <v>51</v>
      </c>
    </row>
    <row r="20" spans="1:5" ht="12.75">
      <c r="A20" s="13"/>
      <c r="B20" s="13"/>
      <c r="C20" s="13" t="s">
        <v>39</v>
      </c>
      <c r="D20" s="20">
        <v>180000</v>
      </c>
      <c r="E20" s="21" t="s">
        <v>52</v>
      </c>
    </row>
    <row r="21" spans="1:5" ht="12.75">
      <c r="A21" s="13"/>
      <c r="B21" s="13"/>
      <c r="C21" s="13" t="s">
        <v>53</v>
      </c>
      <c r="D21" s="20">
        <v>400000</v>
      </c>
      <c r="E21" s="21" t="s">
        <v>54</v>
      </c>
    </row>
    <row r="22" spans="1:5" ht="12.75">
      <c r="A22" s="17"/>
      <c r="B22" s="17"/>
      <c r="C22" s="17" t="s">
        <v>41</v>
      </c>
      <c r="D22" s="18">
        <v>10000</v>
      </c>
      <c r="E22" s="19" t="s">
        <v>42</v>
      </c>
    </row>
    <row r="23" spans="1:5" ht="12.75">
      <c r="A23" s="10" t="s">
        <v>55</v>
      </c>
      <c r="B23" s="10"/>
      <c r="C23" s="10"/>
      <c r="D23" s="11">
        <v>536617</v>
      </c>
      <c r="E23" s="12" t="s">
        <v>56</v>
      </c>
    </row>
    <row r="24" spans="1:5" ht="12.75">
      <c r="A24" s="13"/>
      <c r="B24" s="14" t="s">
        <v>57</v>
      </c>
      <c r="C24" s="14"/>
      <c r="D24" s="15">
        <v>106113</v>
      </c>
      <c r="E24" s="16" t="s">
        <v>58</v>
      </c>
    </row>
    <row r="25" spans="1:5" ht="25.5">
      <c r="A25" s="13"/>
      <c r="B25" s="13"/>
      <c r="C25" s="13" t="s">
        <v>59</v>
      </c>
      <c r="D25" s="22">
        <v>106113</v>
      </c>
      <c r="E25" s="21" t="s">
        <v>60</v>
      </c>
    </row>
    <row r="26" spans="1:5" ht="12.75">
      <c r="A26" s="13"/>
      <c r="B26" s="14" t="s">
        <v>61</v>
      </c>
      <c r="C26" s="14"/>
      <c r="D26" s="15">
        <v>90504</v>
      </c>
      <c r="E26" s="16" t="s">
        <v>62</v>
      </c>
    </row>
    <row r="27" spans="1:5" ht="25.5">
      <c r="A27" s="13"/>
      <c r="B27" s="13"/>
      <c r="C27" s="13" t="s">
        <v>63</v>
      </c>
      <c r="D27" s="22">
        <v>90504</v>
      </c>
      <c r="E27" s="21" t="s">
        <v>64</v>
      </c>
    </row>
    <row r="28" spans="1:5" ht="12.75">
      <c r="A28" s="13"/>
      <c r="B28" s="14" t="s">
        <v>65</v>
      </c>
      <c r="C28" s="14"/>
      <c r="D28" s="15">
        <f>SUM(D29:D32)</f>
        <v>45000</v>
      </c>
      <c r="E28" s="16" t="s">
        <v>66</v>
      </c>
    </row>
    <row r="29" spans="1:5" ht="12.75">
      <c r="A29" s="13"/>
      <c r="B29" s="13"/>
      <c r="C29" s="13" t="s">
        <v>46</v>
      </c>
      <c r="D29" s="20">
        <v>15000</v>
      </c>
      <c r="E29" s="21" t="s">
        <v>67</v>
      </c>
    </row>
    <row r="30" spans="1:5" ht="12.75">
      <c r="A30" s="13"/>
      <c r="B30" s="13"/>
      <c r="C30" s="13" t="s">
        <v>68</v>
      </c>
      <c r="D30" s="20">
        <v>15000</v>
      </c>
      <c r="E30" s="21" t="s">
        <v>159</v>
      </c>
    </row>
    <row r="31" spans="1:5" ht="12.75">
      <c r="A31" s="13"/>
      <c r="B31" s="13"/>
      <c r="C31" s="13" t="s">
        <v>53</v>
      </c>
      <c r="D31" s="20">
        <v>1000</v>
      </c>
      <c r="E31" s="21" t="s">
        <v>69</v>
      </c>
    </row>
    <row r="32" spans="1:5" ht="12.75">
      <c r="A32" s="13"/>
      <c r="B32" s="13"/>
      <c r="C32" s="13" t="s">
        <v>70</v>
      </c>
      <c r="D32" s="20">
        <v>14000</v>
      </c>
      <c r="E32" s="21" t="s">
        <v>71</v>
      </c>
    </row>
    <row r="33" spans="1:5" ht="12.75">
      <c r="A33" s="13"/>
      <c r="B33" s="14" t="s">
        <v>72</v>
      </c>
      <c r="C33" s="14"/>
      <c r="D33" s="15">
        <f>SUM(D34:D36)</f>
        <v>295000</v>
      </c>
      <c r="E33" s="16" t="s">
        <v>73</v>
      </c>
    </row>
    <row r="34" spans="1:5" ht="12.75">
      <c r="A34" s="13"/>
      <c r="B34" s="13"/>
      <c r="C34" s="13" t="s">
        <v>74</v>
      </c>
      <c r="D34" s="20">
        <v>280000</v>
      </c>
      <c r="E34" s="21" t="s">
        <v>75</v>
      </c>
    </row>
    <row r="35" spans="1:5" ht="12.75">
      <c r="A35" s="13"/>
      <c r="B35" s="13"/>
      <c r="C35" s="13" t="s">
        <v>76</v>
      </c>
      <c r="D35" s="20">
        <v>5000</v>
      </c>
      <c r="E35" s="21" t="s">
        <v>77</v>
      </c>
    </row>
    <row r="36" spans="1:5" ht="12.75">
      <c r="A36" s="17"/>
      <c r="B36" s="17"/>
      <c r="C36" s="17" t="s">
        <v>39</v>
      </c>
      <c r="D36" s="18">
        <v>10000</v>
      </c>
      <c r="E36" s="19" t="s">
        <v>159</v>
      </c>
    </row>
    <row r="37" spans="1:5" ht="38.25">
      <c r="A37" s="10" t="s">
        <v>78</v>
      </c>
      <c r="B37" s="10"/>
      <c r="C37" s="10"/>
      <c r="D37" s="11">
        <v>2652</v>
      </c>
      <c r="E37" s="12" t="s">
        <v>79</v>
      </c>
    </row>
    <row r="38" spans="1:5" ht="12.75">
      <c r="A38" s="13"/>
      <c r="B38" s="14" t="s">
        <v>80</v>
      </c>
      <c r="C38" s="14"/>
      <c r="D38" s="15">
        <v>2652</v>
      </c>
      <c r="E38" s="16" t="s">
        <v>81</v>
      </c>
    </row>
    <row r="39" spans="1:5" ht="25.5">
      <c r="A39" s="17"/>
      <c r="B39" s="17"/>
      <c r="C39" s="17" t="s">
        <v>59</v>
      </c>
      <c r="D39" s="18">
        <v>2652</v>
      </c>
      <c r="E39" s="19" t="s">
        <v>82</v>
      </c>
    </row>
    <row r="40" spans="1:5" ht="38.25">
      <c r="A40" s="10" t="s">
        <v>83</v>
      </c>
      <c r="B40" s="10"/>
      <c r="C40" s="10"/>
      <c r="D40" s="11">
        <v>21313300</v>
      </c>
      <c r="E40" s="12" t="s">
        <v>84</v>
      </c>
    </row>
    <row r="41" spans="1:5" ht="25.5">
      <c r="A41" s="13"/>
      <c r="B41" s="14" t="s">
        <v>85</v>
      </c>
      <c r="C41" s="14"/>
      <c r="D41" s="15">
        <v>600000</v>
      </c>
      <c r="E41" s="16" t="s">
        <v>86</v>
      </c>
    </row>
    <row r="42" spans="1:5" ht="25.5">
      <c r="A42" s="13"/>
      <c r="B42" s="13"/>
      <c r="C42" s="13" t="s">
        <v>87</v>
      </c>
      <c r="D42" s="20">
        <v>600000</v>
      </c>
      <c r="E42" s="21" t="s">
        <v>88</v>
      </c>
    </row>
    <row r="43" spans="1:5" ht="51">
      <c r="A43" s="13"/>
      <c r="B43" s="14" t="s">
        <v>89</v>
      </c>
      <c r="C43" s="14"/>
      <c r="D43" s="15">
        <v>5428000</v>
      </c>
      <c r="E43" s="16" t="s">
        <v>206</v>
      </c>
    </row>
    <row r="44" spans="1:5" ht="12.75">
      <c r="A44" s="13"/>
      <c r="B44" s="13"/>
      <c r="C44" s="13" t="s">
        <v>90</v>
      </c>
      <c r="D44" s="20">
        <v>4200000</v>
      </c>
      <c r="E44" s="21" t="s">
        <v>91</v>
      </c>
    </row>
    <row r="45" spans="1:5" ht="12.75">
      <c r="A45" s="17"/>
      <c r="B45" s="17"/>
      <c r="C45" s="17" t="s">
        <v>92</v>
      </c>
      <c r="D45" s="18">
        <v>4000</v>
      </c>
      <c r="E45" s="19" t="s">
        <v>93</v>
      </c>
    </row>
    <row r="46" spans="1:5" ht="12.75">
      <c r="A46" s="23"/>
      <c r="B46" s="23"/>
      <c r="C46" s="23" t="s">
        <v>94</v>
      </c>
      <c r="D46" s="24">
        <v>4000</v>
      </c>
      <c r="E46" s="25" t="s">
        <v>95</v>
      </c>
    </row>
    <row r="47" spans="1:5" ht="12.75">
      <c r="A47" s="13"/>
      <c r="B47" s="13"/>
      <c r="C47" s="13" t="s">
        <v>96</v>
      </c>
      <c r="D47" s="20">
        <v>15000</v>
      </c>
      <c r="E47" s="21" t="s">
        <v>97</v>
      </c>
    </row>
    <row r="48" spans="1:5" ht="12.75">
      <c r="A48" s="13"/>
      <c r="B48" s="13"/>
      <c r="C48" s="13" t="s">
        <v>98</v>
      </c>
      <c r="D48" s="20">
        <v>1200000</v>
      </c>
      <c r="E48" s="21" t="s">
        <v>99</v>
      </c>
    </row>
    <row r="49" spans="1:5" ht="25.5">
      <c r="A49" s="13"/>
      <c r="B49" s="13"/>
      <c r="C49" s="13" t="s">
        <v>100</v>
      </c>
      <c r="D49" s="20">
        <v>5000</v>
      </c>
      <c r="E49" s="21" t="s">
        <v>101</v>
      </c>
    </row>
    <row r="50" spans="1:5" ht="38.25">
      <c r="A50" s="13"/>
      <c r="B50" s="14" t="s">
        <v>102</v>
      </c>
      <c r="C50" s="14"/>
      <c r="D50" s="15">
        <v>4530300</v>
      </c>
      <c r="E50" s="16" t="s">
        <v>207</v>
      </c>
    </row>
    <row r="51" spans="1:5" ht="12.75">
      <c r="A51" s="13"/>
      <c r="B51" s="13"/>
      <c r="C51" s="13" t="s">
        <v>90</v>
      </c>
      <c r="D51" s="20">
        <v>3000000</v>
      </c>
      <c r="E51" s="21" t="s">
        <v>91</v>
      </c>
    </row>
    <row r="52" spans="1:5" ht="12.75">
      <c r="A52" s="13"/>
      <c r="B52" s="13"/>
      <c r="C52" s="13" t="s">
        <v>92</v>
      </c>
      <c r="D52" s="20">
        <v>120000</v>
      </c>
      <c r="E52" s="21" t="s">
        <v>93</v>
      </c>
    </row>
    <row r="53" spans="1:5" ht="12.75">
      <c r="A53" s="13"/>
      <c r="B53" s="13"/>
      <c r="C53" s="13" t="s">
        <v>94</v>
      </c>
      <c r="D53" s="20">
        <v>100</v>
      </c>
      <c r="E53" s="21" t="s">
        <v>95</v>
      </c>
    </row>
    <row r="54" spans="1:5" ht="12.75">
      <c r="A54" s="13"/>
      <c r="B54" s="13"/>
      <c r="C54" s="13" t="s">
        <v>96</v>
      </c>
      <c r="D54" s="20">
        <v>150000</v>
      </c>
      <c r="E54" s="21" t="s">
        <v>97</v>
      </c>
    </row>
    <row r="55" spans="1:5" ht="12.75">
      <c r="A55" s="13"/>
      <c r="B55" s="13"/>
      <c r="C55" s="13" t="s">
        <v>103</v>
      </c>
      <c r="D55" s="20">
        <v>600000</v>
      </c>
      <c r="E55" s="21" t="s">
        <v>104</v>
      </c>
    </row>
    <row r="56" spans="1:5" ht="12.75">
      <c r="A56" s="13"/>
      <c r="B56" s="13"/>
      <c r="C56" s="13" t="s">
        <v>105</v>
      </c>
      <c r="D56" s="20">
        <v>200</v>
      </c>
      <c r="E56" s="21" t="s">
        <v>106</v>
      </c>
    </row>
    <row r="57" spans="1:5" ht="12.75">
      <c r="A57" s="13"/>
      <c r="B57" s="13"/>
      <c r="C57" s="13" t="s">
        <v>107</v>
      </c>
      <c r="D57" s="20">
        <v>10000</v>
      </c>
      <c r="E57" s="21" t="s">
        <v>108</v>
      </c>
    </row>
    <row r="58" spans="1:5" ht="12.75">
      <c r="A58" s="13"/>
      <c r="B58" s="13"/>
      <c r="C58" s="13" t="s">
        <v>98</v>
      </c>
      <c r="D58" s="20">
        <v>500000</v>
      </c>
      <c r="E58" s="21" t="s">
        <v>99</v>
      </c>
    </row>
    <row r="59" spans="1:5" ht="25.5">
      <c r="A59" s="13"/>
      <c r="B59" s="13"/>
      <c r="C59" s="13" t="s">
        <v>109</v>
      </c>
      <c r="D59" s="20">
        <v>100000</v>
      </c>
      <c r="E59" s="21" t="s">
        <v>110</v>
      </c>
    </row>
    <row r="60" spans="1:5" ht="25.5">
      <c r="A60" s="13"/>
      <c r="B60" s="13"/>
      <c r="C60" s="13" t="s">
        <v>100</v>
      </c>
      <c r="D60" s="20">
        <v>50000</v>
      </c>
      <c r="E60" s="21" t="s">
        <v>101</v>
      </c>
    </row>
    <row r="61" spans="1:5" ht="12.75">
      <c r="A61" s="13"/>
      <c r="B61" s="14" t="s">
        <v>111</v>
      </c>
      <c r="C61" s="14"/>
      <c r="D61" s="15">
        <v>650000</v>
      </c>
      <c r="E61" s="16" t="s">
        <v>112</v>
      </c>
    </row>
    <row r="62" spans="1:5" ht="12.75">
      <c r="A62" s="13"/>
      <c r="B62" s="13"/>
      <c r="C62" s="13" t="s">
        <v>113</v>
      </c>
      <c r="D62" s="20">
        <v>650000</v>
      </c>
      <c r="E62" s="26" t="s">
        <v>112</v>
      </c>
    </row>
    <row r="63" spans="1:5" ht="25.5">
      <c r="A63" s="13"/>
      <c r="B63" s="14" t="s">
        <v>114</v>
      </c>
      <c r="C63" s="14"/>
      <c r="D63" s="15">
        <f>SUM(D64:D65)</f>
        <v>10105000</v>
      </c>
      <c r="E63" s="16" t="s">
        <v>115</v>
      </c>
    </row>
    <row r="64" spans="1:5" ht="12.75">
      <c r="A64" s="13"/>
      <c r="B64" s="13"/>
      <c r="C64" s="13" t="s">
        <v>116</v>
      </c>
      <c r="D64" s="20">
        <v>9160800</v>
      </c>
      <c r="E64" s="21" t="s">
        <v>117</v>
      </c>
    </row>
    <row r="65" spans="1:5" ht="12.75">
      <c r="A65" s="17"/>
      <c r="B65" s="17"/>
      <c r="C65" s="17" t="s">
        <v>118</v>
      </c>
      <c r="D65" s="18">
        <v>944200</v>
      </c>
      <c r="E65" s="19" t="s">
        <v>119</v>
      </c>
    </row>
    <row r="66" spans="1:5" ht="12.75">
      <c r="A66" s="10" t="s">
        <v>120</v>
      </c>
      <c r="B66" s="10"/>
      <c r="C66" s="10"/>
      <c r="D66" s="11">
        <f>SUM(D67,D69,D71,D73)</f>
        <v>6794944</v>
      </c>
      <c r="E66" s="12" t="s">
        <v>121</v>
      </c>
    </row>
    <row r="67" spans="1:5" ht="12.75">
      <c r="A67" s="13"/>
      <c r="B67" s="14" t="s">
        <v>122</v>
      </c>
      <c r="C67" s="14"/>
      <c r="D67" s="15">
        <v>5992223</v>
      </c>
      <c r="E67" s="16" t="s">
        <v>123</v>
      </c>
    </row>
    <row r="68" spans="1:5" ht="12.75">
      <c r="A68" s="13"/>
      <c r="B68" s="14"/>
      <c r="C68" s="27" t="s">
        <v>124</v>
      </c>
      <c r="D68" s="22">
        <v>5992223</v>
      </c>
      <c r="E68" s="26" t="s">
        <v>125</v>
      </c>
    </row>
    <row r="69" spans="1:5" ht="12.75">
      <c r="A69" s="13"/>
      <c r="B69" s="14" t="s">
        <v>126</v>
      </c>
      <c r="C69" s="14"/>
      <c r="D69" s="15">
        <v>147029</v>
      </c>
      <c r="E69" s="16" t="s">
        <v>127</v>
      </c>
    </row>
    <row r="70" spans="1:5" ht="12.75">
      <c r="A70" s="13"/>
      <c r="B70" s="13"/>
      <c r="C70" s="13" t="s">
        <v>124</v>
      </c>
      <c r="D70" s="20">
        <v>147029</v>
      </c>
      <c r="E70" s="26" t="s">
        <v>125</v>
      </c>
    </row>
    <row r="71" spans="1:5" ht="12.75">
      <c r="A71" s="13"/>
      <c r="B71" s="14" t="s">
        <v>128</v>
      </c>
      <c r="C71" s="14"/>
      <c r="D71" s="15">
        <v>345692</v>
      </c>
      <c r="E71" s="16" t="s">
        <v>129</v>
      </c>
    </row>
    <row r="72" spans="1:5" ht="12.75">
      <c r="A72" s="13"/>
      <c r="B72" s="14"/>
      <c r="C72" s="27" t="s">
        <v>124</v>
      </c>
      <c r="D72" s="22">
        <v>345692</v>
      </c>
      <c r="E72" s="21" t="s">
        <v>125</v>
      </c>
    </row>
    <row r="73" spans="1:5" ht="12.75">
      <c r="A73" s="13"/>
      <c r="B73" s="14" t="s">
        <v>130</v>
      </c>
      <c r="C73" s="14"/>
      <c r="D73" s="15">
        <v>310000</v>
      </c>
      <c r="E73" s="28" t="s">
        <v>131</v>
      </c>
    </row>
    <row r="74" spans="1:5" ht="12.75">
      <c r="A74" s="13"/>
      <c r="B74" s="13"/>
      <c r="C74" s="13" t="s">
        <v>41</v>
      </c>
      <c r="D74" s="20">
        <v>280000</v>
      </c>
      <c r="E74" s="28" t="s">
        <v>42</v>
      </c>
    </row>
    <row r="75" spans="1:5" ht="12.75">
      <c r="A75" s="17"/>
      <c r="B75" s="17"/>
      <c r="C75" s="17" t="s">
        <v>132</v>
      </c>
      <c r="D75" s="18">
        <v>30000</v>
      </c>
      <c r="E75" s="19" t="s">
        <v>133</v>
      </c>
    </row>
    <row r="76" spans="1:5" ht="12.75">
      <c r="A76" s="10" t="s">
        <v>134</v>
      </c>
      <c r="B76" s="10"/>
      <c r="C76" s="10"/>
      <c r="D76" s="11">
        <v>50000</v>
      </c>
      <c r="E76" s="12" t="s">
        <v>19</v>
      </c>
    </row>
    <row r="77" spans="1:5" ht="12.75">
      <c r="A77" s="13"/>
      <c r="B77" s="14" t="s">
        <v>135</v>
      </c>
      <c r="C77" s="14"/>
      <c r="D77" s="15">
        <v>50000</v>
      </c>
      <c r="E77" s="16" t="s">
        <v>136</v>
      </c>
    </row>
    <row r="78" spans="1:5" ht="12.75">
      <c r="A78" s="17"/>
      <c r="B78" s="17"/>
      <c r="C78" s="17" t="s">
        <v>39</v>
      </c>
      <c r="D78" s="18">
        <v>50000</v>
      </c>
      <c r="E78" s="19" t="s">
        <v>40</v>
      </c>
    </row>
    <row r="79" spans="1:5" ht="12.75">
      <c r="A79" s="10" t="s">
        <v>137</v>
      </c>
      <c r="B79" s="10"/>
      <c r="C79" s="10"/>
      <c r="D79" s="11">
        <f>SUM(D80,D82,D84,D86,D88)</f>
        <v>428712</v>
      </c>
      <c r="E79" s="12" t="s">
        <v>138</v>
      </c>
    </row>
    <row r="80" spans="1:5" ht="25.5">
      <c r="A80" s="14"/>
      <c r="B80" s="14" t="s">
        <v>139</v>
      </c>
      <c r="C80" s="14"/>
      <c r="D80" s="15">
        <v>296000</v>
      </c>
      <c r="E80" s="16" t="s">
        <v>140</v>
      </c>
    </row>
    <row r="81" spans="1:5" ht="12.75">
      <c r="A81" s="13"/>
      <c r="B81" s="13"/>
      <c r="C81" s="13" t="s">
        <v>59</v>
      </c>
      <c r="D81" s="20">
        <v>296000</v>
      </c>
      <c r="E81" s="21" t="s">
        <v>141</v>
      </c>
    </row>
    <row r="82" spans="1:5" ht="12.75">
      <c r="A82" s="13"/>
      <c r="B82" s="14" t="s">
        <v>142</v>
      </c>
      <c r="C82" s="14"/>
      <c r="D82" s="15">
        <v>3000</v>
      </c>
      <c r="E82" s="16" t="s">
        <v>143</v>
      </c>
    </row>
    <row r="83" spans="1:5" ht="12.75">
      <c r="A83" s="13"/>
      <c r="B83" s="13"/>
      <c r="C83" s="13" t="s">
        <v>144</v>
      </c>
      <c r="D83" s="20">
        <v>3000</v>
      </c>
      <c r="E83" s="21" t="s">
        <v>145</v>
      </c>
    </row>
    <row r="84" spans="1:5" ht="12.75">
      <c r="A84" s="13"/>
      <c r="B84" s="14" t="s">
        <v>146</v>
      </c>
      <c r="C84" s="14"/>
      <c r="D84" s="15">
        <v>32000</v>
      </c>
      <c r="E84" s="16" t="s">
        <v>147</v>
      </c>
    </row>
    <row r="85" spans="1:5" ht="12.75">
      <c r="A85" s="13"/>
      <c r="B85" s="13"/>
      <c r="C85" s="13" t="s">
        <v>59</v>
      </c>
      <c r="D85" s="20">
        <v>32000</v>
      </c>
      <c r="E85" s="21" t="s">
        <v>141</v>
      </c>
    </row>
    <row r="86" spans="1:5" ht="12.75">
      <c r="A86" s="13"/>
      <c r="B86" s="14" t="s">
        <v>148</v>
      </c>
      <c r="C86" s="14"/>
      <c r="D86" s="15">
        <v>94000</v>
      </c>
      <c r="E86" s="16" t="s">
        <v>149</v>
      </c>
    </row>
    <row r="87" spans="1:5" ht="12.75">
      <c r="A87" s="13"/>
      <c r="B87" s="13"/>
      <c r="C87" s="13" t="s">
        <v>59</v>
      </c>
      <c r="D87" s="20">
        <v>94000</v>
      </c>
      <c r="E87" s="21" t="s">
        <v>150</v>
      </c>
    </row>
    <row r="88" spans="1:5" ht="12.75">
      <c r="A88" s="13"/>
      <c r="B88" s="14" t="s">
        <v>151</v>
      </c>
      <c r="C88" s="14"/>
      <c r="D88" s="15">
        <v>3712</v>
      </c>
      <c r="E88" s="16" t="s">
        <v>73</v>
      </c>
    </row>
    <row r="89" spans="1:5" ht="12.75">
      <c r="A89" s="17"/>
      <c r="B89" s="17"/>
      <c r="C89" s="17" t="s">
        <v>132</v>
      </c>
      <c r="D89" s="18">
        <v>3712</v>
      </c>
      <c r="E89" s="19" t="s">
        <v>133</v>
      </c>
    </row>
    <row r="90" spans="1:5" ht="12.75">
      <c r="A90" s="10" t="s">
        <v>152</v>
      </c>
      <c r="B90" s="10"/>
      <c r="C90" s="10"/>
      <c r="D90" s="11">
        <v>630000</v>
      </c>
      <c r="E90" s="12" t="s">
        <v>153</v>
      </c>
    </row>
    <row r="91" spans="1:5" ht="12.75">
      <c r="A91" s="13"/>
      <c r="B91" s="14" t="s">
        <v>154</v>
      </c>
      <c r="C91" s="14"/>
      <c r="D91" s="15">
        <v>380000</v>
      </c>
      <c r="E91" s="16" t="s">
        <v>155</v>
      </c>
    </row>
    <row r="92" spans="1:5" ht="12.75">
      <c r="A92" s="13"/>
      <c r="B92" s="13"/>
      <c r="C92" s="13" t="s">
        <v>39</v>
      </c>
      <c r="D92" s="20">
        <v>380000</v>
      </c>
      <c r="E92" s="21" t="s">
        <v>156</v>
      </c>
    </row>
    <row r="93" spans="1:5" ht="12.75">
      <c r="A93" s="13"/>
      <c r="B93" s="14" t="s">
        <v>157</v>
      </c>
      <c r="C93" s="14"/>
      <c r="D93" s="29">
        <v>250000</v>
      </c>
      <c r="E93" s="16" t="s">
        <v>158</v>
      </c>
    </row>
    <row r="94" spans="1:5" ht="12.75">
      <c r="A94" s="17"/>
      <c r="B94" s="17"/>
      <c r="C94" s="17" t="s">
        <v>39</v>
      </c>
      <c r="D94" s="30">
        <v>250000</v>
      </c>
      <c r="E94" s="19" t="s">
        <v>159</v>
      </c>
    </row>
    <row r="95" spans="1:5" ht="12.75">
      <c r="A95" s="31"/>
      <c r="B95" s="31"/>
      <c r="C95" s="31"/>
      <c r="D95" s="32"/>
      <c r="E95" s="33"/>
    </row>
    <row r="96" spans="1:5" ht="25.5">
      <c r="A96" s="10" t="s">
        <v>160</v>
      </c>
      <c r="B96" s="10"/>
      <c r="C96" s="10"/>
      <c r="D96" s="11">
        <v>2218775</v>
      </c>
      <c r="E96" s="12" t="s">
        <v>23</v>
      </c>
    </row>
    <row r="97" spans="1:5" ht="12.75">
      <c r="A97" s="13"/>
      <c r="B97" s="14" t="s">
        <v>161</v>
      </c>
      <c r="C97" s="14"/>
      <c r="D97" s="15">
        <v>1998775</v>
      </c>
      <c r="E97" s="16" t="s">
        <v>162</v>
      </c>
    </row>
    <row r="98" spans="1:5" ht="12.75">
      <c r="A98" s="13"/>
      <c r="B98" s="13"/>
      <c r="C98" s="13" t="s">
        <v>39</v>
      </c>
      <c r="D98" s="20">
        <v>290000</v>
      </c>
      <c r="E98" s="21" t="s">
        <v>40</v>
      </c>
    </row>
    <row r="99" spans="1:5" ht="12.75">
      <c r="A99" s="13"/>
      <c r="B99" s="13"/>
      <c r="C99" s="13" t="s">
        <v>41</v>
      </c>
      <c r="D99" s="20">
        <v>8775</v>
      </c>
      <c r="E99" s="21" t="s">
        <v>42</v>
      </c>
    </row>
    <row r="100" spans="1:5" ht="38.25">
      <c r="A100" s="13"/>
      <c r="B100" s="13"/>
      <c r="C100" s="13" t="s">
        <v>163</v>
      </c>
      <c r="D100" s="20">
        <v>100000</v>
      </c>
      <c r="E100" s="21" t="s">
        <v>208</v>
      </c>
    </row>
    <row r="101" spans="1:5" ht="25.5">
      <c r="A101" s="13"/>
      <c r="B101" s="13"/>
      <c r="C101" s="13" t="s">
        <v>164</v>
      </c>
      <c r="D101" s="20">
        <v>1600000</v>
      </c>
      <c r="E101" s="21" t="s">
        <v>165</v>
      </c>
    </row>
    <row r="102" spans="1:5" ht="12.75">
      <c r="A102" s="13"/>
      <c r="B102" s="14" t="s">
        <v>166</v>
      </c>
      <c r="C102" s="14"/>
      <c r="D102" s="15">
        <v>220000</v>
      </c>
      <c r="E102" s="16" t="s">
        <v>167</v>
      </c>
    </row>
    <row r="103" spans="1:5" ht="12.75">
      <c r="A103" s="17"/>
      <c r="B103" s="17"/>
      <c r="C103" s="17" t="s">
        <v>59</v>
      </c>
      <c r="D103" s="18">
        <v>220000</v>
      </c>
      <c r="E103" s="19" t="s">
        <v>141</v>
      </c>
    </row>
    <row r="104" spans="1:5" ht="12.75">
      <c r="A104" s="10" t="s">
        <v>168</v>
      </c>
      <c r="B104" s="10"/>
      <c r="C104" s="10"/>
      <c r="D104" s="34">
        <v>900000</v>
      </c>
      <c r="E104" s="12" t="s">
        <v>21</v>
      </c>
    </row>
    <row r="105" spans="1:5" ht="12.75">
      <c r="A105" s="13"/>
      <c r="B105" s="14" t="s">
        <v>169</v>
      </c>
      <c r="C105" s="14"/>
      <c r="D105" s="29">
        <v>900000</v>
      </c>
      <c r="E105" s="16" t="s">
        <v>170</v>
      </c>
    </row>
    <row r="106" spans="1:5" ht="12.75">
      <c r="A106" s="17"/>
      <c r="B106" s="17"/>
      <c r="C106" s="17" t="s">
        <v>171</v>
      </c>
      <c r="D106" s="30">
        <v>900000</v>
      </c>
      <c r="E106" s="19" t="s">
        <v>172</v>
      </c>
    </row>
    <row r="107" spans="1:5" ht="12.75">
      <c r="A107" s="35"/>
      <c r="B107" s="35"/>
      <c r="C107" s="35"/>
      <c r="D107" s="36">
        <f>SUM(D104,D96,D90,D79,D76,D66,D40,D37,D23,D15,D11,D8)</f>
        <v>35000000</v>
      </c>
      <c r="E107" s="37" t="s">
        <v>173</v>
      </c>
    </row>
  </sheetData>
  <mergeCells count="1">
    <mergeCell ref="A5:E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62"/>
  <sheetViews>
    <sheetView workbookViewId="0" topLeftCell="A1">
      <selection activeCell="B19" sqref="B19"/>
    </sheetView>
  </sheetViews>
  <sheetFormatPr defaultColWidth="9.00390625" defaultRowHeight="12.75"/>
  <cols>
    <col min="1" max="1" width="3.875" style="0" customWidth="1"/>
    <col min="2" max="2" width="41.75390625" style="0" customWidth="1"/>
    <col min="3" max="5" width="13.75390625" style="0" customWidth="1"/>
    <col min="6" max="6" width="10.125" style="0" bestFit="1" customWidth="1"/>
  </cols>
  <sheetData>
    <row r="2" spans="2:5" ht="12.75">
      <c r="B2" s="65"/>
      <c r="C2" s="102" t="s">
        <v>199</v>
      </c>
      <c r="D2" s="102"/>
      <c r="E2" s="102"/>
    </row>
    <row r="3" spans="3:5" ht="12.75">
      <c r="C3" s="102" t="s">
        <v>200</v>
      </c>
      <c r="D3" s="102"/>
      <c r="E3" s="102"/>
    </row>
    <row r="5" spans="1:5" ht="38.25">
      <c r="A5" s="100" t="s">
        <v>176</v>
      </c>
      <c r="B5" s="5" t="s">
        <v>0</v>
      </c>
      <c r="C5" s="5" t="s">
        <v>1</v>
      </c>
      <c r="D5" s="5" t="s">
        <v>2</v>
      </c>
      <c r="E5" s="5" t="s">
        <v>3</v>
      </c>
    </row>
    <row r="6" spans="1:5" ht="11.25" customHeight="1">
      <c r="A6" s="101"/>
      <c r="B6" s="3">
        <v>1</v>
      </c>
      <c r="C6" s="4">
        <v>2</v>
      </c>
      <c r="D6" s="4">
        <v>3</v>
      </c>
      <c r="E6" s="4">
        <v>4</v>
      </c>
    </row>
    <row r="7" spans="1:5" ht="12.75">
      <c r="A7" s="52"/>
      <c r="B7" s="47" t="s">
        <v>4</v>
      </c>
      <c r="C7" s="53"/>
      <c r="D7" s="54"/>
      <c r="E7" s="55">
        <v>13875000</v>
      </c>
    </row>
    <row r="8" spans="1:6" ht="12.75">
      <c r="A8" s="60" t="s">
        <v>177</v>
      </c>
      <c r="B8" s="51" t="s">
        <v>5</v>
      </c>
      <c r="C8" s="20"/>
      <c r="D8" s="56"/>
      <c r="E8" s="41">
        <v>1050000</v>
      </c>
      <c r="F8" s="2"/>
    </row>
    <row r="9" spans="1:5" ht="12.75">
      <c r="A9" s="45" t="s">
        <v>179</v>
      </c>
      <c r="B9" s="49" t="s">
        <v>6</v>
      </c>
      <c r="C9" s="20">
        <v>1600000</v>
      </c>
      <c r="D9" s="56">
        <v>0.8</v>
      </c>
      <c r="E9" s="20">
        <v>250000</v>
      </c>
    </row>
    <row r="10" spans="1:5" ht="12.75">
      <c r="A10" s="45"/>
      <c r="B10" s="49" t="s">
        <v>192</v>
      </c>
      <c r="C10" s="20"/>
      <c r="D10" s="56"/>
      <c r="E10" s="20"/>
    </row>
    <row r="11" spans="1:5" ht="38.25">
      <c r="A11" s="45"/>
      <c r="B11" s="49" t="s">
        <v>7</v>
      </c>
      <c r="C11" s="20"/>
      <c r="D11" s="56"/>
      <c r="E11" s="20"/>
    </row>
    <row r="12" spans="1:5" ht="25.5">
      <c r="A12" s="45"/>
      <c r="B12" s="49" t="s">
        <v>193</v>
      </c>
      <c r="C12" s="20"/>
      <c r="D12" s="56"/>
      <c r="E12" s="20"/>
    </row>
    <row r="13" spans="1:5" ht="25.5">
      <c r="A13" s="45" t="s">
        <v>178</v>
      </c>
      <c r="B13" s="49" t="s">
        <v>8</v>
      </c>
      <c r="C13" s="20">
        <v>1600000</v>
      </c>
      <c r="D13" s="56">
        <v>0.35</v>
      </c>
      <c r="E13" s="20">
        <v>300000</v>
      </c>
    </row>
    <row r="14" spans="1:5" ht="25.5">
      <c r="A14" s="45" t="s">
        <v>180</v>
      </c>
      <c r="B14" s="49" t="s">
        <v>9</v>
      </c>
      <c r="C14" s="20">
        <v>1000000</v>
      </c>
      <c r="D14" s="56">
        <v>0.4</v>
      </c>
      <c r="E14" s="20">
        <v>250000</v>
      </c>
    </row>
    <row r="15" spans="1:5" ht="25.5">
      <c r="A15" s="61" t="s">
        <v>181</v>
      </c>
      <c r="B15" s="50" t="s">
        <v>198</v>
      </c>
      <c r="C15" s="18">
        <v>1800000</v>
      </c>
      <c r="D15" s="57">
        <v>0.1</v>
      </c>
      <c r="E15" s="18">
        <v>250000</v>
      </c>
    </row>
    <row r="16" spans="1:5" ht="12.75">
      <c r="A16" s="64" t="s">
        <v>182</v>
      </c>
      <c r="B16" s="48" t="s">
        <v>10</v>
      </c>
      <c r="C16" s="20"/>
      <c r="D16" s="56"/>
      <c r="E16" s="41">
        <v>50000</v>
      </c>
    </row>
    <row r="17" spans="1:5" ht="12.75">
      <c r="A17" s="45" t="s">
        <v>179</v>
      </c>
      <c r="B17" s="49" t="s">
        <v>11</v>
      </c>
      <c r="C17" s="20">
        <v>300000</v>
      </c>
      <c r="D17" s="56">
        <v>0.35</v>
      </c>
      <c r="E17" s="20">
        <v>50000</v>
      </c>
    </row>
    <row r="18" spans="1:5" ht="25.5">
      <c r="A18" s="60" t="s">
        <v>183</v>
      </c>
      <c r="B18" s="51" t="s">
        <v>23</v>
      </c>
      <c r="C18" s="24"/>
      <c r="D18" s="58"/>
      <c r="E18" s="11">
        <v>6925000</v>
      </c>
    </row>
    <row r="19" spans="1:5" ht="25.5">
      <c r="A19" s="45" t="s">
        <v>179</v>
      </c>
      <c r="B19" s="62" t="s">
        <v>24</v>
      </c>
      <c r="C19" s="15">
        <v>6000000</v>
      </c>
      <c r="D19" s="63">
        <v>0.2</v>
      </c>
      <c r="E19" s="15">
        <v>3030000</v>
      </c>
    </row>
    <row r="20" spans="1:5" ht="51">
      <c r="A20" s="45"/>
      <c r="B20" s="49" t="s">
        <v>191</v>
      </c>
      <c r="C20" s="20"/>
      <c r="D20" s="56"/>
      <c r="E20" s="20"/>
    </row>
    <row r="21" spans="1:5" ht="25.5">
      <c r="A21" s="45"/>
      <c r="B21" s="49" t="s">
        <v>12</v>
      </c>
      <c r="C21" s="20">
        <v>1300000</v>
      </c>
      <c r="D21" s="56">
        <v>0.01</v>
      </c>
      <c r="E21" s="20">
        <v>920000</v>
      </c>
    </row>
    <row r="22" spans="1:5" ht="38.25">
      <c r="A22" s="45"/>
      <c r="B22" s="49" t="s">
        <v>13</v>
      </c>
      <c r="C22" s="20">
        <v>1200000</v>
      </c>
      <c r="D22" s="56">
        <v>0.01</v>
      </c>
      <c r="E22" s="20">
        <v>830000</v>
      </c>
    </row>
    <row r="23" spans="1:5" ht="25.5">
      <c r="A23" s="45"/>
      <c r="B23" s="49" t="s">
        <v>15</v>
      </c>
      <c r="C23" s="20">
        <v>1200000</v>
      </c>
      <c r="D23" s="56">
        <v>0.01</v>
      </c>
      <c r="E23" s="20">
        <v>820000</v>
      </c>
    </row>
    <row r="24" spans="1:5" ht="25.5">
      <c r="A24" s="45"/>
      <c r="B24" s="49" t="s">
        <v>14</v>
      </c>
      <c r="C24" s="20">
        <v>700000</v>
      </c>
      <c r="D24" s="56">
        <v>0.01</v>
      </c>
      <c r="E24" s="20">
        <v>440000</v>
      </c>
    </row>
    <row r="25" spans="1:5" ht="25.5">
      <c r="A25" s="45" t="s">
        <v>178</v>
      </c>
      <c r="B25" s="62" t="s">
        <v>194</v>
      </c>
      <c r="C25" s="15">
        <v>5000000</v>
      </c>
      <c r="D25" s="63"/>
      <c r="E25" s="15">
        <f>SUM(E26:E28)</f>
        <v>2955000</v>
      </c>
    </row>
    <row r="26" spans="1:5" ht="51">
      <c r="A26" s="45"/>
      <c r="B26" s="49" t="s">
        <v>195</v>
      </c>
      <c r="C26" s="20">
        <v>3000000</v>
      </c>
      <c r="D26" s="56">
        <v>0.01</v>
      </c>
      <c r="E26" s="20">
        <v>2065000</v>
      </c>
    </row>
    <row r="27" spans="1:5" ht="12.75">
      <c r="A27" s="45"/>
      <c r="B27" s="49" t="s">
        <v>201</v>
      </c>
      <c r="C27" s="20"/>
      <c r="D27" s="56"/>
      <c r="E27" s="20"/>
    </row>
    <row r="28" spans="1:5" ht="12.75">
      <c r="A28" s="45"/>
      <c r="B28" s="49" t="s">
        <v>202</v>
      </c>
      <c r="C28" s="20">
        <v>2000000</v>
      </c>
      <c r="D28" s="67" t="s">
        <v>188</v>
      </c>
      <c r="E28" s="20">
        <v>890000</v>
      </c>
    </row>
    <row r="29" spans="1:5" ht="12.75">
      <c r="A29" s="46" t="s">
        <v>180</v>
      </c>
      <c r="B29" s="62" t="s">
        <v>175</v>
      </c>
      <c r="C29" s="15">
        <v>1600000</v>
      </c>
      <c r="D29" s="66" t="s">
        <v>188</v>
      </c>
      <c r="E29" s="15">
        <v>660000</v>
      </c>
    </row>
    <row r="30" spans="1:5" ht="12.75">
      <c r="A30" s="46" t="s">
        <v>181</v>
      </c>
      <c r="B30" s="62" t="s">
        <v>16</v>
      </c>
      <c r="C30" s="15">
        <v>1000000</v>
      </c>
      <c r="D30" s="63">
        <v>0.25</v>
      </c>
      <c r="E30" s="15">
        <v>200000</v>
      </c>
    </row>
    <row r="31" spans="1:5" ht="12.75">
      <c r="A31" s="45" t="s">
        <v>184</v>
      </c>
      <c r="B31" s="49" t="s">
        <v>17</v>
      </c>
      <c r="C31" s="20">
        <v>2000000</v>
      </c>
      <c r="D31" s="56"/>
      <c r="E31" s="20">
        <v>50000</v>
      </c>
    </row>
    <row r="32" spans="1:5" ht="12.75">
      <c r="A32" s="61" t="s">
        <v>196</v>
      </c>
      <c r="B32" s="49" t="s">
        <v>197</v>
      </c>
      <c r="C32" s="20">
        <v>100000</v>
      </c>
      <c r="D32" s="56"/>
      <c r="E32" s="20">
        <v>50000</v>
      </c>
    </row>
    <row r="33" spans="1:5" ht="12.75">
      <c r="A33" s="60" t="s">
        <v>185</v>
      </c>
      <c r="B33" s="51" t="s">
        <v>189</v>
      </c>
      <c r="C33" s="11"/>
      <c r="D33" s="59"/>
      <c r="E33" s="11">
        <v>50000</v>
      </c>
    </row>
    <row r="34" spans="1:5" ht="12.75">
      <c r="A34" s="61" t="s">
        <v>179</v>
      </c>
      <c r="B34" s="50" t="s">
        <v>190</v>
      </c>
      <c r="C34" s="18">
        <v>50000</v>
      </c>
      <c r="D34" s="57"/>
      <c r="E34" s="18">
        <v>50000</v>
      </c>
    </row>
    <row r="35" spans="1:5" ht="12.75">
      <c r="A35" s="60" t="s">
        <v>186</v>
      </c>
      <c r="B35" s="51" t="s">
        <v>19</v>
      </c>
      <c r="C35" s="11"/>
      <c r="D35" s="59"/>
      <c r="E35" s="11">
        <v>3800000</v>
      </c>
    </row>
    <row r="36" spans="1:5" ht="12.75">
      <c r="A36" s="61" t="s">
        <v>179</v>
      </c>
      <c r="B36" s="50" t="s">
        <v>20</v>
      </c>
      <c r="C36" s="18">
        <v>11000000</v>
      </c>
      <c r="D36" s="57">
        <v>0.38</v>
      </c>
      <c r="E36" s="18">
        <v>3800000</v>
      </c>
    </row>
    <row r="37" spans="1:5" ht="12.75">
      <c r="A37" s="60" t="s">
        <v>187</v>
      </c>
      <c r="B37" s="51" t="s">
        <v>21</v>
      </c>
      <c r="C37" s="11"/>
      <c r="D37" s="59"/>
      <c r="E37" s="11">
        <v>2000000</v>
      </c>
    </row>
    <row r="38" spans="1:5" ht="12.75">
      <c r="A38" s="61" t="s">
        <v>179</v>
      </c>
      <c r="B38" s="50" t="s">
        <v>22</v>
      </c>
      <c r="C38" s="18">
        <v>12000000</v>
      </c>
      <c r="D38" s="57">
        <v>0.38</v>
      </c>
      <c r="E38" s="18">
        <v>2000000</v>
      </c>
    </row>
    <row r="39" spans="2:5" ht="12.75">
      <c r="B39" s="1"/>
      <c r="C39" s="2"/>
      <c r="D39" s="6"/>
      <c r="E39" s="2"/>
    </row>
    <row r="40" spans="2:6" ht="12.75">
      <c r="B40" s="1"/>
      <c r="C40" s="2"/>
      <c r="D40" s="6"/>
      <c r="E40" s="2"/>
      <c r="F40" s="2" t="e">
        <f>SUM(E37,E35,E33,E18,#REF!,E8)</f>
        <v>#REF!</v>
      </c>
    </row>
    <row r="41" spans="2:5" ht="12.75">
      <c r="B41" s="1"/>
      <c r="C41" s="2"/>
      <c r="D41" s="6"/>
      <c r="E41" s="2"/>
    </row>
    <row r="42" spans="2:5" ht="12.75">
      <c r="B42" s="1"/>
      <c r="C42" s="2"/>
      <c r="D42" s="6"/>
      <c r="E42" s="2"/>
    </row>
    <row r="43" spans="2:5" ht="12.75">
      <c r="B43" s="1"/>
      <c r="C43" s="2"/>
      <c r="D43" s="6"/>
      <c r="E43" s="2"/>
    </row>
    <row r="44" spans="2:5" ht="12.75">
      <c r="B44" s="1"/>
      <c r="C44" s="2"/>
      <c r="D44" s="6"/>
      <c r="E44" s="2"/>
    </row>
    <row r="45" spans="2:5" ht="12.75">
      <c r="B45" s="1"/>
      <c r="C45" s="2"/>
      <c r="D45" s="6"/>
      <c r="E45" s="2"/>
    </row>
    <row r="46" spans="2:5" ht="12.75">
      <c r="B46" s="1"/>
      <c r="C46" s="2"/>
      <c r="D46" s="6"/>
      <c r="E46" s="2"/>
    </row>
    <row r="47" spans="2:5" ht="12.75">
      <c r="B47" s="1"/>
      <c r="C47" s="2"/>
      <c r="D47" s="6"/>
      <c r="E47" s="2"/>
    </row>
    <row r="48" spans="2:5" ht="12.75">
      <c r="B48" s="1"/>
      <c r="C48" s="2"/>
      <c r="D48" s="6"/>
      <c r="E48" s="2"/>
    </row>
    <row r="49" spans="2:5" ht="12.75">
      <c r="B49" s="1"/>
      <c r="C49" s="2"/>
      <c r="D49" s="6"/>
      <c r="E49" s="2"/>
    </row>
    <row r="50" spans="2:5" ht="12.75">
      <c r="B50" s="1"/>
      <c r="C50" s="2"/>
      <c r="D50" s="6"/>
      <c r="E50" s="2"/>
    </row>
    <row r="51" spans="2:5" ht="12.75">
      <c r="B51" s="1"/>
      <c r="C51" s="2"/>
      <c r="D51" s="6"/>
      <c r="E51" s="2"/>
    </row>
    <row r="52" spans="2:5" ht="12.75">
      <c r="B52" s="1"/>
      <c r="C52" s="2"/>
      <c r="D52" s="6"/>
      <c r="E52" s="2"/>
    </row>
    <row r="53" spans="2:5" ht="12.75">
      <c r="B53" s="1"/>
      <c r="C53" s="2"/>
      <c r="D53" s="6"/>
      <c r="E53" s="2"/>
    </row>
    <row r="54" spans="2:5" ht="12.75">
      <c r="B54" s="1"/>
      <c r="C54" s="2"/>
      <c r="D54" s="6"/>
      <c r="E54" s="2"/>
    </row>
    <row r="55" spans="2:5" ht="12.75">
      <c r="B55" s="1"/>
      <c r="C55" s="2"/>
      <c r="D55" s="6"/>
      <c r="E55" s="2"/>
    </row>
    <row r="56" spans="2:5" ht="12.75">
      <c r="B56" s="1"/>
      <c r="C56" s="2"/>
      <c r="D56" s="6"/>
      <c r="E56" s="2"/>
    </row>
    <row r="57" spans="2:5" ht="12.75">
      <c r="B57" s="1"/>
      <c r="C57" s="2"/>
      <c r="D57" s="6"/>
      <c r="E57" s="2"/>
    </row>
    <row r="58" spans="2:5" ht="12.75">
      <c r="B58" s="1"/>
      <c r="C58" s="2"/>
      <c r="D58" s="6"/>
      <c r="E58" s="2"/>
    </row>
    <row r="59" spans="2:5" ht="12.75">
      <c r="B59" s="1"/>
      <c r="C59" s="2"/>
      <c r="D59" s="6"/>
      <c r="E59" s="2"/>
    </row>
    <row r="60" spans="2:5" ht="12.75">
      <c r="B60" s="1"/>
      <c r="C60" s="2"/>
      <c r="D60" s="6"/>
      <c r="E60" s="2"/>
    </row>
    <row r="61" spans="2:5" ht="12.75">
      <c r="B61" s="1"/>
      <c r="C61" s="2"/>
      <c r="D61" s="2"/>
      <c r="E61" s="2"/>
    </row>
    <row r="62" spans="2:5" ht="12.75">
      <c r="B62" s="1"/>
      <c r="C62" s="2"/>
      <c r="D62" s="2"/>
      <c r="E62" s="2"/>
    </row>
  </sheetData>
  <mergeCells count="3">
    <mergeCell ref="A5:A6"/>
    <mergeCell ref="C2:E2"/>
    <mergeCell ref="C3:E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renatak</dc:creator>
  <cp:keywords/>
  <dc:description/>
  <cp:lastModifiedBy>Renata Karolak</cp:lastModifiedBy>
  <cp:lastPrinted>2003-04-22T10:55:19Z</cp:lastPrinted>
  <dcterms:created xsi:type="dcterms:W3CDTF">2000-11-07T13:55:34Z</dcterms:created>
  <dcterms:modified xsi:type="dcterms:W3CDTF">2003-07-03T13:48:48Z</dcterms:modified>
  <cp:category/>
  <cp:version/>
  <cp:contentType/>
  <cp:contentStatus/>
</cp:coreProperties>
</file>